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6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<sst xmlns="http://schemas.openxmlformats.org/spreadsheetml/2006/main" count="122" uniqueCount="118">
  <si>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</si>
  <si>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</si>
  <si>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</si>
  <si>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</si>
  <si>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</si>
  <si>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</si>
  <si>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</si>
  <si>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</si>
  <si>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</si>
  <si>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</si>
  <si>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</si>
  <si>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</si>
  <si>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</si>
  <si>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</si>
  <si>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</si>
  <si>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</si>
  <si>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</si>
  <si>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</si>
  <si>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</si>
  <si>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</si>
  <si>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</si>
  <si>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</si>
  <si>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</si>
  <si>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</si>
  <si>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</si>
  <si>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</si>
  <si>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</si>
  <si>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</si>
  <si>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</si>
  <si>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</si>
  <si>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</si>
  <si>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</si>
  <si>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</si>
  <si>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</si>
  <si>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</si>
  <si>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</si>
  <si>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</si>
  <si>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</si>
  <si>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</si>
  <si>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</si>
  <si>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</si>
  <si>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</si>
  <si>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</si>
  <si>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</si>
  <si>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</si>
  <si>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</si>
  <si>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</si>
  <si>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</si>
  <si>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</si>
  <si>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</si>
  <si>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</si>
  <si>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</si>
  <si>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</si>
  <si>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</si>
  <si>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</si>
  <si>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</si>
  <si>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</si>
  <si>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</si>
  <si>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</si>
  <si>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</si>
  <si>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</si>
  <si>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</si>
  <si>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</si>
  <si>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</si>
  <si>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</si>
  <si>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</si>
  <si>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</si>
  <si>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</si>
  <si>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</si>
  <si>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</si>
  <si>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</si>
  <si>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</si>
  <si>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</si>
  <si>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</si>
  <si>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</si>
  <si>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</si>
  <si>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</si>
  <si>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</si>
  <si>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</si>
  <si>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</si>
  <si>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</si>
  <si>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</si>
  <si>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</si>
  <si>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</si>
  <si>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</si>
  <si>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</si>
  <si>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</si>
  <si>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</si>
  <si>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</si>
  <si>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</si>
  <si>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</si>
  <si>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</si>
  <si>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</si>
  <si>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</si>
  <si>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</si>
  <si>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</si>
  <si>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</si>
  <si>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</si>
  <si>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</si>
  <si>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2 19 00000</t>
  </si>
  <si>
    <t>Верхнесалдинского городского округа</t>
  </si>
  <si>
    <t>2 02 10000</t>
  </si>
  <si>
    <t>Дотации бюджетам бюджетной системы Российской Федерации</t>
  </si>
  <si>
    <t xml:space="preserve">% исп. </t>
  </si>
  <si>
    <t>2 02 4000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</si>
  <si>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</si>
  <si>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</si>
  <si>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</si>
  <si>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Т.Л. Калентьева, тел. 8-34345-5-23-77</t>
  </si>
  <si>
    <t xml:space="preserve"> 1 09 00000</t>
  </si>
  <si>
    <t>Задолженность и перерасчеты по отмененным налогам, сборам и иным обязательным платежам</t>
  </si>
  <si>
    <t>исполнитель: Бреславец А.В., тел 8-34345-5-55-23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</si>
  <si>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</si>
  <si>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</si>
  <si>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 Финансового управления администрации</t>
  </si>
  <si>
    <t>С.В. Полковенкова</t>
  </si>
  <si>
    <t>по расходам  по состоянию на 01 июля 2023 года.</t>
  </si>
  <si>
    <t>по доходам по состоянию на  01 июля  2023 года.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</si>
</sst>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justify" vertical="top" wrapText="1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96" fontId="4" fillId="0" borderId="15" xfId="0" applyNumberFormat="1" applyFont="1" applyBorder="1" applyAlignment="1">
      <alignment horizontal="center" wrapText="1"/>
    </xf>
    <xf numFmtId="196" fontId="4" fillId="0" borderId="15" xfId="0" applyNumberFormat="1" applyFont="1" applyFill="1" applyBorder="1" applyAlignment="1">
      <alignment horizontal="center" vertical="top"/>
    </xf>
    <xf numFmtId="196" fontId="3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196" fontId="1" fillId="0" borderId="13" xfId="0" applyNumberFormat="1" applyFont="1" applyFill="1" applyBorder="1" applyAlignment="1">
      <alignment horizontal="center" vertical="top"/>
    </xf>
    <xf numFmtId="196" fontId="1" fillId="0" borderId="10" xfId="0" applyNumberFormat="1" applyFont="1" applyFill="1" applyBorder="1" applyAlignment="1">
      <alignment horizontal="center" vertical="justify"/>
    </xf>
    <xf numFmtId="196" fontId="1" fillId="0" borderId="18" xfId="0" applyNumberFormat="1" applyFont="1" applyFill="1" applyBorder="1" applyAlignment="1">
      <alignment horizontal="center" vertical="top"/>
    </xf>
    <xf numFmtId="196" fontId="1" fillId="33" borderId="13" xfId="0" applyNumberFormat="1" applyFont="1" applyFill="1" applyBorder="1" applyAlignment="1">
      <alignment horizontal="center" vertical="top"/>
    </xf>
    <xf numFmtId="196" fontId="1" fillId="33" borderId="10" xfId="0" applyNumberFormat="1" applyFont="1" applyFill="1" applyBorder="1" applyAlignment="1">
      <alignment horizontal="center" vertical="top"/>
    </xf>
    <xf numFmtId="193" fontId="4" fillId="33" borderId="16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6" fontId="1" fillId="33" borderId="18" xfId="0" applyNumberFormat="1" applyFont="1" applyFill="1" applyBorder="1" applyAlignment="1">
      <alignment horizontal="center" vertical="top"/>
    </xf>
    <xf numFmtId="193" fontId="4" fillId="0" borderId="16" xfId="0" applyNumberFormat="1" applyFont="1" applyBorder="1" applyAlignment="1">
      <alignment horizontal="center" wrapText="1"/>
    </xf>
    <xf numFmtId="196" fontId="1" fillId="0" borderId="0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wrapText="1"/>
    </xf>
    <xf numFmtId="193" fontId="1" fillId="0" borderId="27" xfId="0" applyNumberFormat="1" applyFont="1" applyBorder="1" applyAlignment="1">
      <alignment horizontal="center" vertical="top" wrapText="1"/>
    </xf>
    <xf numFmtId="193" fontId="1" fillId="0" borderId="26" xfId="0" applyNumberFormat="1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8" xfId="0" applyNumberFormat="1" applyFont="1" applyFill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8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1" fillId="33" borderId="33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1" fillId="33" borderId="34" xfId="0" applyNumberFormat="1" applyFont="1" applyFill="1" applyBorder="1" applyAlignment="1">
      <alignment horizontal="center"/>
    </xf>
    <xf numFmtId="193" fontId="4" fillId="33" borderId="35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6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justify" vertical="top" wrapText="1"/>
    </xf>
    <xf numFmtId="188" fontId="1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93" fontId="1" fillId="33" borderId="3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justify" vertical="top" wrapText="1"/>
    </xf>
    <xf numFmtId="193" fontId="1" fillId="0" borderId="16" xfId="0" applyNumberFormat="1" applyFont="1" applyBorder="1" applyAlignment="1">
      <alignment horizontal="center" wrapText="1"/>
    </xf>
    <xf numFmtId="193" fontId="1" fillId="0" borderId="16" xfId="0" applyNumberFormat="1" applyFont="1" applyBorder="1" applyAlignment="1">
      <alignment horizontal="center" vertical="top" wrapText="1"/>
    </xf>
    <xf numFmtId="193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="75" zoomScaleSheetLayoutView="75" zoomScalePageLayoutView="0" workbookViewId="0" topLeftCell="A13">
      <selection activeCell="D35" sqref="D35"/>
    </sheetView>
  </sheetViews>
  <sheetFormatPr defaultColWidth="9.140625" defaultRowHeight="12.75"/>
  <cols>
    <col min="1" max="1" width="13.28125" style="0" customWidth="1"/>
    <col min="2" max="2" width="46.57421875" style="0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/>
      <c r="B1" s="1"/>
      <c r="C1" s="2"/>
      <c r="D1" s="1"/>
      <c r="E1" s="1"/>
    </row>
    <row r="2" spans="1:5" ht="15">
      <c r="A2" s="1"/>
      <c r="B2" s="124"/>
      <c r="C2" s="124"/>
      <c r="D2" s="124"/>
      <c r="E2" s="124"/>
    </row>
    <row r="3" spans="1:5" ht="15">
      <c r="A3" s="133" t="s">
        <v>76</v>
      </c>
      <c r="B3" s="133"/>
      <c r="C3" s="133"/>
      <c r="D3" s="133"/>
      <c r="E3" s="133"/>
    </row>
    <row r="4" spans="1:5" ht="15">
      <c r="A4" s="133" t="s">
        <v>117</v>
      </c>
      <c r="B4" s="133"/>
      <c r="C4" s="133"/>
      <c r="D4" s="133"/>
      <c r="E4" s="133"/>
    </row>
    <row r="5" spans="1:5" ht="15.75" thickBot="1">
      <c r="A5" s="1"/>
      <c r="B5" s="1"/>
      <c r="C5" s="1"/>
      <c r="D5" s="135" t="s">
        <v>0</v>
      </c>
      <c r="E5" s="135"/>
    </row>
    <row r="6" spans="1:5" ht="12.75">
      <c r="A6" s="136" t="s">
        <v>1</v>
      </c>
      <c r="B6" s="139" t="s">
        <v>2</v>
      </c>
      <c r="C6" s="125" t="s">
        <v>67</v>
      </c>
      <c r="D6" s="125" t="s">
        <v>3</v>
      </c>
      <c r="E6" s="128" t="s">
        <v>68</v>
      </c>
    </row>
    <row r="7" spans="1:5" ht="12.75">
      <c r="A7" s="137"/>
      <c r="B7" s="140"/>
      <c r="C7" s="126"/>
      <c r="D7" s="126"/>
      <c r="E7" s="129"/>
    </row>
    <row r="8" spans="1:5" ht="20.25" customHeight="1" thickBot="1">
      <c r="A8" s="138"/>
      <c r="B8" s="141"/>
      <c r="C8" s="127"/>
      <c r="D8" s="127"/>
      <c r="E8" s="130"/>
    </row>
    <row r="9" spans="1:5" ht="15" thickBot="1">
      <c r="A9" s="15" t="s">
        <v>4</v>
      </c>
      <c r="B9" s="16" t="s">
        <v>5</v>
      </c>
      <c r="C9" s="66">
        <f>C10+C11+C12+C13+C14+C15+C16+C17+C18+C19+C20+C21+C22+C23+C24</f>
        <v>643111.9999999999</v>
      </c>
      <c r="D9" s="66">
        <f>D10+D11+D12+D13+D14+D15+D16+D17+D18+D19+D20+D21+D22+D23+D24</f>
        <v>307545.8</v>
      </c>
      <c r="E9" s="91">
        <f>D9/C9*100</f>
        <v>47.82149921009094</v>
      </c>
    </row>
    <row r="10" spans="1:5" ht="15.75" thickBot="1">
      <c r="A10" s="13" t="s">
        <v>6</v>
      </c>
      <c r="B10" s="14" t="s">
        <v>7</v>
      </c>
      <c r="C10" s="72">
        <v>464903.8</v>
      </c>
      <c r="D10" s="75">
        <v>223602.5</v>
      </c>
      <c r="E10" s="121">
        <f aca="true" t="shared" si="0" ref="E10:E24">D10/C10*100</f>
        <v>48.09650942840218</v>
      </c>
    </row>
    <row r="11" spans="1:5" ht="30.75" thickBot="1">
      <c r="A11" s="9" t="s">
        <v>81</v>
      </c>
      <c r="B11" s="5" t="s">
        <v>88</v>
      </c>
      <c r="C11" s="69">
        <v>29578.6</v>
      </c>
      <c r="D11" s="76">
        <v>16118.7</v>
      </c>
      <c r="E11" s="121">
        <f t="shared" si="0"/>
        <v>54.49446559336818</v>
      </c>
    </row>
    <row r="12" spans="1:5" ht="30.75" thickBot="1">
      <c r="A12" s="10" t="s">
        <v>93</v>
      </c>
      <c r="B12" s="4" t="s">
        <v>89</v>
      </c>
      <c r="C12" s="73">
        <v>44444</v>
      </c>
      <c r="D12" s="92">
        <v>23169.9</v>
      </c>
      <c r="E12" s="121">
        <f t="shared" si="0"/>
        <v>52.132796327963284</v>
      </c>
    </row>
    <row r="13" spans="1:5" ht="30.75" thickBot="1">
      <c r="A13" s="10" t="s">
        <v>8</v>
      </c>
      <c r="B13" s="93" t="s">
        <v>9</v>
      </c>
      <c r="C13" s="69">
        <v>0</v>
      </c>
      <c r="D13" s="69">
        <v>-62.5</v>
      </c>
      <c r="E13" s="122"/>
    </row>
    <row r="14" spans="1:5" ht="30.75" thickBot="1">
      <c r="A14" s="11" t="s">
        <v>82</v>
      </c>
      <c r="B14" s="4" t="s">
        <v>83</v>
      </c>
      <c r="C14" s="69">
        <v>4422</v>
      </c>
      <c r="D14" s="69">
        <v>1799.7</v>
      </c>
      <c r="E14" s="122">
        <f t="shared" si="0"/>
        <v>40.69877883310719</v>
      </c>
    </row>
    <row r="15" spans="1:5" ht="15.75" thickBot="1">
      <c r="A15" s="11" t="s">
        <v>10</v>
      </c>
      <c r="B15" s="4" t="s">
        <v>11</v>
      </c>
      <c r="C15" s="69">
        <v>21149</v>
      </c>
      <c r="D15" s="69">
        <v>1963.6</v>
      </c>
      <c r="E15" s="122">
        <f t="shared" si="0"/>
        <v>9.284599744668778</v>
      </c>
    </row>
    <row r="16" spans="1:5" ht="15.75" thickBot="1">
      <c r="A16" s="10" t="s">
        <v>12</v>
      </c>
      <c r="B16" s="5" t="s">
        <v>13</v>
      </c>
      <c r="C16" s="69">
        <v>27236</v>
      </c>
      <c r="D16" s="69">
        <v>10457.8</v>
      </c>
      <c r="E16" s="122">
        <f t="shared" si="0"/>
        <v>38.396974592451166</v>
      </c>
    </row>
    <row r="17" spans="1:5" ht="15.75" thickBot="1">
      <c r="A17" s="10" t="s">
        <v>14</v>
      </c>
      <c r="B17" s="5" t="s">
        <v>15</v>
      </c>
      <c r="C17" s="69">
        <v>9268</v>
      </c>
      <c r="D17" s="69">
        <v>3958.2</v>
      </c>
      <c r="E17" s="122">
        <f t="shared" si="0"/>
        <v>42.70824341821321</v>
      </c>
    </row>
    <row r="18" spans="1:5" ht="27.75" customHeight="1" thickBot="1">
      <c r="A18" s="10" t="s">
        <v>109</v>
      </c>
      <c r="B18" s="5" t="s">
        <v>110</v>
      </c>
      <c r="C18" s="69">
        <v>0</v>
      </c>
      <c r="D18" s="69">
        <v>0.1</v>
      </c>
      <c r="E18" s="122"/>
    </row>
    <row r="19" spans="1:5" ht="45.75" thickBot="1">
      <c r="A19" s="10" t="s">
        <v>16</v>
      </c>
      <c r="B19" s="4" t="s">
        <v>69</v>
      </c>
      <c r="C19" s="69">
        <v>21609.9</v>
      </c>
      <c r="D19" s="69">
        <v>13215.6</v>
      </c>
      <c r="E19" s="122">
        <f t="shared" si="0"/>
        <v>61.15530381908292</v>
      </c>
    </row>
    <row r="20" spans="1:5" ht="13.5" customHeight="1" thickBot="1">
      <c r="A20" s="10" t="s">
        <v>17</v>
      </c>
      <c r="B20" s="4" t="s">
        <v>18</v>
      </c>
      <c r="C20" s="69">
        <v>7426</v>
      </c>
      <c r="D20" s="69">
        <v>4175</v>
      </c>
      <c r="E20" s="122">
        <f t="shared" si="0"/>
        <v>56.221384325343394</v>
      </c>
    </row>
    <row r="21" spans="1:5" ht="30.75" thickBot="1">
      <c r="A21" s="12" t="s">
        <v>19</v>
      </c>
      <c r="B21" s="6" t="s">
        <v>20</v>
      </c>
      <c r="C21" s="69">
        <v>988.6</v>
      </c>
      <c r="D21" s="69">
        <v>1565.5</v>
      </c>
      <c r="E21" s="122">
        <f t="shared" si="0"/>
        <v>158.35524984827026</v>
      </c>
    </row>
    <row r="22" spans="1:5" ht="30.75" thickBot="1">
      <c r="A22" s="12" t="s">
        <v>21</v>
      </c>
      <c r="B22" s="4" t="s">
        <v>22</v>
      </c>
      <c r="C22" s="69">
        <v>10997.3</v>
      </c>
      <c r="D22" s="69">
        <v>3107.8</v>
      </c>
      <c r="E22" s="122">
        <f t="shared" si="0"/>
        <v>28.259663735644207</v>
      </c>
    </row>
    <row r="23" spans="1:5" ht="15.75" thickBot="1">
      <c r="A23" s="12" t="s">
        <v>23</v>
      </c>
      <c r="B23" s="4" t="s">
        <v>24</v>
      </c>
      <c r="C23" s="69">
        <v>1109.1</v>
      </c>
      <c r="D23" s="69">
        <v>1050.4</v>
      </c>
      <c r="E23" s="122">
        <f t="shared" si="0"/>
        <v>94.7074204309801</v>
      </c>
    </row>
    <row r="24" spans="1:5" ht="15.75" thickBot="1">
      <c r="A24" s="18" t="s">
        <v>25</v>
      </c>
      <c r="B24" s="19" t="s">
        <v>26</v>
      </c>
      <c r="C24" s="74">
        <v>-20.3</v>
      </c>
      <c r="D24" s="74">
        <v>3423.5</v>
      </c>
      <c r="E24" s="122">
        <f t="shared" si="0"/>
        <v>-16864.53201970443</v>
      </c>
    </row>
    <row r="25" spans="1:5" ht="15" thickBot="1">
      <c r="A25" s="20" t="s">
        <v>27</v>
      </c>
      <c r="B25" s="21" t="s">
        <v>28</v>
      </c>
      <c r="C25" s="67">
        <f>C26+C31+C32</f>
        <v>1120799.2</v>
      </c>
      <c r="D25" s="67">
        <f>D26+D31+D32</f>
        <v>626682</v>
      </c>
      <c r="E25" s="96">
        <f aca="true" t="shared" si="1" ref="E25:E34">D25/C25*100</f>
        <v>55.913851473127394</v>
      </c>
    </row>
    <row r="26" spans="1:5" ht="30">
      <c r="A26" s="70" t="s">
        <v>29</v>
      </c>
      <c r="B26" s="71" t="s">
        <v>30</v>
      </c>
      <c r="C26" s="68">
        <f>C27+C28+C29+C30</f>
        <v>1130923.5</v>
      </c>
      <c r="D26" s="68">
        <f>D27+D28+D29+D30</f>
        <v>636731.8</v>
      </c>
      <c r="E26" s="95">
        <f t="shared" si="1"/>
        <v>56.30193377359301</v>
      </c>
    </row>
    <row r="27" spans="1:5" ht="30">
      <c r="A27" s="88" t="s">
        <v>101</v>
      </c>
      <c r="B27" s="89" t="s">
        <v>102</v>
      </c>
      <c r="C27" s="72">
        <v>299105</v>
      </c>
      <c r="D27" s="72">
        <v>149550</v>
      </c>
      <c r="E27" s="94">
        <f t="shared" si="1"/>
        <v>49.99916417311646</v>
      </c>
    </row>
    <row r="28" spans="1:5" ht="45">
      <c r="A28" s="12" t="s">
        <v>98</v>
      </c>
      <c r="B28" s="4" t="s">
        <v>90</v>
      </c>
      <c r="C28" s="76">
        <v>84185.6</v>
      </c>
      <c r="D28" s="76">
        <v>48747</v>
      </c>
      <c r="E28" s="94">
        <f t="shared" si="1"/>
        <v>57.904202143834574</v>
      </c>
    </row>
    <row r="29" spans="1:5" ht="30">
      <c r="A29" s="12" t="s">
        <v>97</v>
      </c>
      <c r="B29" s="5" t="s">
        <v>91</v>
      </c>
      <c r="C29" s="76">
        <v>689203.4</v>
      </c>
      <c r="D29" s="76">
        <v>400847.8</v>
      </c>
      <c r="E29" s="94">
        <f t="shared" si="1"/>
        <v>58.161030546279946</v>
      </c>
    </row>
    <row r="30" spans="1:5" ht="15">
      <c r="A30" s="22" t="s">
        <v>104</v>
      </c>
      <c r="B30" s="5" t="s">
        <v>105</v>
      </c>
      <c r="C30" s="90">
        <v>58429.5</v>
      </c>
      <c r="D30" s="90">
        <v>37587</v>
      </c>
      <c r="E30" s="94">
        <f t="shared" si="1"/>
        <v>64.32880651040999</v>
      </c>
    </row>
    <row r="31" spans="1:5" ht="56.25" customHeight="1">
      <c r="A31" s="22" t="s">
        <v>112</v>
      </c>
      <c r="B31" s="120" t="s">
        <v>113</v>
      </c>
      <c r="C31" s="90">
        <v>0</v>
      </c>
      <c r="D31" s="90">
        <v>75.7</v>
      </c>
      <c r="E31" s="94"/>
    </row>
    <row r="32" spans="1:5" ht="60.75" thickBot="1">
      <c r="A32" s="22" t="s">
        <v>99</v>
      </c>
      <c r="B32" s="116" t="s">
        <v>70</v>
      </c>
      <c r="C32" s="90">
        <v>-10124.3</v>
      </c>
      <c r="D32" s="90">
        <v>-10125.5</v>
      </c>
      <c r="E32" s="94"/>
    </row>
    <row r="33" spans="1:5" ht="29.25" thickBot="1">
      <c r="A33" s="23" t="s">
        <v>31</v>
      </c>
      <c r="B33" s="24" t="s">
        <v>32</v>
      </c>
      <c r="C33" s="67">
        <v>0</v>
      </c>
      <c r="D33" s="67">
        <v>0</v>
      </c>
      <c r="E33" s="96">
        <v>0</v>
      </c>
    </row>
    <row r="34" spans="1:5" ht="15.75" customHeight="1" thickBot="1">
      <c r="A34" s="131" t="s">
        <v>33</v>
      </c>
      <c r="B34" s="132"/>
      <c r="C34" s="67">
        <f>C9+C25</f>
        <v>1763911.1999999997</v>
      </c>
      <c r="D34" s="67">
        <f>D9+D25</f>
        <v>934227.8</v>
      </c>
      <c r="E34" s="91">
        <f t="shared" si="1"/>
        <v>52.96342582325006</v>
      </c>
    </row>
    <row r="35" spans="1:5" ht="15">
      <c r="A35" s="1"/>
      <c r="B35" s="1"/>
      <c r="C35" s="1"/>
      <c r="D35" s="1"/>
      <c r="E35" s="1"/>
    </row>
    <row r="36" spans="1:5" ht="15">
      <c r="A36" s="1" t="s">
        <v>114</v>
      </c>
      <c r="B36" s="1"/>
      <c r="C36" s="63"/>
      <c r="D36" s="63"/>
      <c r="E36" s="1"/>
    </row>
    <row r="37" spans="1:7" ht="15">
      <c r="A37" s="134" t="s">
        <v>100</v>
      </c>
      <c r="B37" s="134"/>
      <c r="C37" s="63"/>
      <c r="D37" s="63" t="s">
        <v>115</v>
      </c>
      <c r="E37" s="1"/>
      <c r="G37" s="1"/>
    </row>
    <row r="38" spans="1:5" ht="15">
      <c r="A38" s="1"/>
      <c r="B38" s="1"/>
      <c r="C38" s="1"/>
      <c r="D38" s="1"/>
      <c r="E38" s="1"/>
    </row>
    <row r="39" spans="1:5" ht="15">
      <c r="A39" s="1" t="s">
        <v>85</v>
      </c>
      <c r="B39" s="1" t="s">
        <v>108</v>
      </c>
      <c r="C39" s="1"/>
      <c r="D39" s="1"/>
      <c r="E39" s="1"/>
    </row>
  </sheetData>
  <sheetProtection/>
  <mergeCells count="11">
    <mergeCell ref="A37:B37"/>
    <mergeCell ref="D5:E5"/>
    <mergeCell ref="A6:A8"/>
    <mergeCell ref="B6:B8"/>
    <mergeCell ref="C6:C8"/>
    <mergeCell ref="B2:E2"/>
    <mergeCell ref="D6:D8"/>
    <mergeCell ref="E6:E8"/>
    <mergeCell ref="A34:B34"/>
    <mergeCell ref="A3:E3"/>
    <mergeCell ref="A4:E4"/>
  </mergeCells>
  <printOptions/>
  <pageMargins left="0.57" right="0.23" top="0.46" bottom="0.58" header="0.21" footer="0.3"/>
  <pageSetup fitToHeight="1" fitToWidth="1" horizontalDpi="600" verticalDpi="600" orientation="portrait" paperSize="9" scale="8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65" customWidth="1"/>
    <col min="4" max="4" width="12.7109375" style="65" customWidth="1"/>
    <col min="5" max="5" width="8.8515625" style="0" customWidth="1"/>
  </cols>
  <sheetData>
    <row r="1" spans="1:5" ht="15">
      <c r="A1" s="1"/>
      <c r="B1" s="1"/>
      <c r="C1" s="63"/>
      <c r="D1" s="63"/>
      <c r="E1" s="1"/>
    </row>
    <row r="2" spans="1:5" ht="18" customHeight="1">
      <c r="A2" s="1"/>
      <c r="B2" s="142"/>
      <c r="C2" s="142"/>
      <c r="D2" s="142"/>
      <c r="E2" s="142"/>
    </row>
    <row r="3" spans="1:5" ht="15">
      <c r="A3" s="133" t="s">
        <v>76</v>
      </c>
      <c r="B3" s="133"/>
      <c r="C3" s="133"/>
      <c r="D3" s="133"/>
      <c r="E3" s="133"/>
    </row>
    <row r="4" spans="1:5" ht="15">
      <c r="A4" s="133" t="s">
        <v>116</v>
      </c>
      <c r="B4" s="133"/>
      <c r="C4" s="133"/>
      <c r="D4" s="133"/>
      <c r="E4" s="133"/>
    </row>
    <row r="5" spans="1:5" ht="15.75" thickBot="1">
      <c r="A5" s="1"/>
      <c r="B5" s="1"/>
      <c r="C5" s="63"/>
      <c r="D5" s="143" t="s">
        <v>34</v>
      </c>
      <c r="E5" s="143"/>
    </row>
    <row r="6" spans="1:5" ht="91.5" customHeight="1" thickBot="1">
      <c r="A6" s="32" t="s">
        <v>35</v>
      </c>
      <c r="B6" s="33" t="s">
        <v>36</v>
      </c>
      <c r="C6" s="98" t="s">
        <v>92</v>
      </c>
      <c r="D6" s="98" t="s">
        <v>37</v>
      </c>
      <c r="E6" s="17" t="s">
        <v>103</v>
      </c>
    </row>
    <row r="7" spans="1:5" ht="15" thickBot="1">
      <c r="A7" s="34">
        <v>100</v>
      </c>
      <c r="B7" s="35" t="s">
        <v>38</v>
      </c>
      <c r="C7" s="99">
        <f>C8+C9+C10+C12+C13+C14+C15+C11</f>
        <v>159490.3</v>
      </c>
      <c r="D7" s="99">
        <f>D8+D9+D10+D12+D13+D14+D15+D11</f>
        <v>68291.79999999999</v>
      </c>
      <c r="E7" s="77">
        <f aca="true" t="shared" si="0" ref="E7:E12">D7/C7%</f>
        <v>42.818779574682594</v>
      </c>
    </row>
    <row r="8" spans="1:5" ht="15">
      <c r="A8" s="36">
        <v>102</v>
      </c>
      <c r="B8" s="37" t="s">
        <v>65</v>
      </c>
      <c r="C8" s="100">
        <v>3764.6</v>
      </c>
      <c r="D8" s="100">
        <v>540.4</v>
      </c>
      <c r="E8" s="78">
        <f t="shared" si="0"/>
        <v>14.354778728151729</v>
      </c>
    </row>
    <row r="9" spans="1:5" ht="30">
      <c r="A9" s="26">
        <v>103</v>
      </c>
      <c r="B9" s="8" t="s">
        <v>39</v>
      </c>
      <c r="C9" s="101">
        <v>7585</v>
      </c>
      <c r="D9" s="101">
        <v>3229.7</v>
      </c>
      <c r="E9" s="78">
        <f t="shared" si="0"/>
        <v>42.580092287409364</v>
      </c>
    </row>
    <row r="10" spans="1:5" ht="30">
      <c r="A10" s="26">
        <v>104</v>
      </c>
      <c r="B10" s="8" t="s">
        <v>66</v>
      </c>
      <c r="C10" s="101">
        <v>58644.7</v>
      </c>
      <c r="D10" s="101">
        <v>28191.1</v>
      </c>
      <c r="E10" s="79">
        <f t="shared" si="0"/>
        <v>48.071010679566946</v>
      </c>
    </row>
    <row r="11" spans="1:5" ht="15">
      <c r="A11" s="26">
        <v>105</v>
      </c>
      <c r="B11" s="8" t="s">
        <v>86</v>
      </c>
      <c r="C11" s="101">
        <v>4.8</v>
      </c>
      <c r="D11" s="101">
        <v>0</v>
      </c>
      <c r="E11" s="79">
        <f t="shared" si="0"/>
        <v>0</v>
      </c>
    </row>
    <row r="12" spans="1:5" ht="45" customHeight="1">
      <c r="A12" s="26">
        <v>106</v>
      </c>
      <c r="B12" s="38" t="s">
        <v>79</v>
      </c>
      <c r="C12" s="101">
        <v>27319.9</v>
      </c>
      <c r="D12" s="101">
        <v>13591.6</v>
      </c>
      <c r="E12" s="79">
        <f t="shared" si="0"/>
        <v>49.7498160681408</v>
      </c>
    </row>
    <row r="13" spans="1:5" ht="21" customHeight="1">
      <c r="A13" s="39">
        <v>107</v>
      </c>
      <c r="B13" s="7" t="s">
        <v>84</v>
      </c>
      <c r="C13" s="102">
        <v>0</v>
      </c>
      <c r="D13" s="102">
        <v>0</v>
      </c>
      <c r="E13" s="79">
        <v>0</v>
      </c>
    </row>
    <row r="14" spans="1:5" ht="15">
      <c r="A14" s="26">
        <v>111</v>
      </c>
      <c r="B14" s="7" t="s">
        <v>80</v>
      </c>
      <c r="C14" s="101">
        <v>4393.6</v>
      </c>
      <c r="D14" s="101">
        <v>0</v>
      </c>
      <c r="E14" s="79">
        <f aca="true" t="shared" si="1" ref="E14:E22">D14/C14%</f>
        <v>0</v>
      </c>
    </row>
    <row r="15" spans="1:5" ht="15.75" thickBot="1">
      <c r="A15" s="27">
        <v>113</v>
      </c>
      <c r="B15" s="40" t="s">
        <v>41</v>
      </c>
      <c r="C15" s="123">
        <v>57777.7</v>
      </c>
      <c r="D15" s="103">
        <v>22739</v>
      </c>
      <c r="E15" s="80">
        <f t="shared" si="1"/>
        <v>39.356014517711856</v>
      </c>
    </row>
    <row r="16" spans="1:5" ht="29.25" thickBot="1">
      <c r="A16" s="34">
        <v>300</v>
      </c>
      <c r="B16" s="42" t="s">
        <v>87</v>
      </c>
      <c r="C16" s="104">
        <f>C17+C18</f>
        <v>31679.1</v>
      </c>
      <c r="D16" s="104">
        <f>D17+D18</f>
        <v>7107.2</v>
      </c>
      <c r="E16" s="81">
        <f t="shared" si="1"/>
        <v>22.43498079175229</v>
      </c>
    </row>
    <row r="17" spans="1:5" ht="28.5" customHeight="1">
      <c r="A17" s="43">
        <v>310</v>
      </c>
      <c r="B17" s="38" t="s">
        <v>107</v>
      </c>
      <c r="C17" s="105">
        <v>30929.1</v>
      </c>
      <c r="D17" s="105">
        <v>7027.2</v>
      </c>
      <c r="E17" s="82">
        <f t="shared" si="1"/>
        <v>22.72035073765483</v>
      </c>
    </row>
    <row r="18" spans="1:5" ht="30.75" thickBot="1">
      <c r="A18" s="44">
        <v>314</v>
      </c>
      <c r="B18" s="45" t="s">
        <v>71</v>
      </c>
      <c r="C18" s="106">
        <v>750</v>
      </c>
      <c r="D18" s="106">
        <v>80</v>
      </c>
      <c r="E18" s="83">
        <f t="shared" si="1"/>
        <v>10.666666666666666</v>
      </c>
    </row>
    <row r="19" spans="1:5" ht="15" thickBot="1">
      <c r="A19" s="41">
        <v>400</v>
      </c>
      <c r="B19" s="46" t="s">
        <v>42</v>
      </c>
      <c r="C19" s="99">
        <f>C20+C21+C22+C23+C24+C25</f>
        <v>121402.90000000001</v>
      </c>
      <c r="D19" s="99">
        <f>D20+D21+D22+D23+D24+D25</f>
        <v>40653.200000000004</v>
      </c>
      <c r="E19" s="77">
        <f t="shared" si="1"/>
        <v>33.486185255871156</v>
      </c>
    </row>
    <row r="20" spans="1:5" ht="15">
      <c r="A20" s="25">
        <v>405</v>
      </c>
      <c r="B20" s="37" t="s">
        <v>43</v>
      </c>
      <c r="C20" s="101">
        <v>1060.6</v>
      </c>
      <c r="D20" s="107">
        <v>0</v>
      </c>
      <c r="E20" s="84">
        <f t="shared" si="1"/>
        <v>0</v>
      </c>
    </row>
    <row r="21" spans="1:5" ht="15">
      <c r="A21" s="26">
        <v>406</v>
      </c>
      <c r="B21" s="8" t="s">
        <v>44</v>
      </c>
      <c r="C21" s="101">
        <v>3162.2</v>
      </c>
      <c r="D21" s="101">
        <v>579.2</v>
      </c>
      <c r="E21" s="79">
        <f t="shared" si="1"/>
        <v>18.316362026437293</v>
      </c>
    </row>
    <row r="22" spans="1:5" ht="15">
      <c r="A22" s="26">
        <v>407</v>
      </c>
      <c r="B22" s="8" t="s">
        <v>45</v>
      </c>
      <c r="C22" s="101">
        <v>524.7</v>
      </c>
      <c r="D22" s="101">
        <v>133.1</v>
      </c>
      <c r="E22" s="79">
        <f t="shared" si="1"/>
        <v>25.36687631027253</v>
      </c>
    </row>
    <row r="23" spans="1:5" ht="15">
      <c r="A23" s="26">
        <v>408</v>
      </c>
      <c r="B23" s="47" t="s">
        <v>46</v>
      </c>
      <c r="C23" s="108">
        <v>0.1</v>
      </c>
      <c r="D23" s="101">
        <v>0</v>
      </c>
      <c r="E23" s="78">
        <v>0</v>
      </c>
    </row>
    <row r="24" spans="1:5" ht="15">
      <c r="A24" s="26">
        <v>409</v>
      </c>
      <c r="B24" s="8" t="s">
        <v>72</v>
      </c>
      <c r="C24" s="101">
        <v>113834.1</v>
      </c>
      <c r="D24" s="101">
        <v>38442.6</v>
      </c>
      <c r="E24" s="79">
        <f aca="true" t="shared" si="2" ref="E24:E29">D24/C24%</f>
        <v>33.770724238167645</v>
      </c>
    </row>
    <row r="25" spans="1:5" ht="15.75" thickBot="1">
      <c r="A25" s="27">
        <v>412</v>
      </c>
      <c r="B25" s="48" t="s">
        <v>47</v>
      </c>
      <c r="C25" s="103">
        <v>2821.2</v>
      </c>
      <c r="D25" s="103">
        <v>1498.3</v>
      </c>
      <c r="E25" s="85">
        <f t="shared" si="2"/>
        <v>53.10860626683681</v>
      </c>
    </row>
    <row r="26" spans="1:5" ht="15" thickBot="1">
      <c r="A26" s="34">
        <v>500</v>
      </c>
      <c r="B26" s="35" t="s">
        <v>48</v>
      </c>
      <c r="C26" s="99">
        <f>C27+C28+C29</f>
        <v>138832.8</v>
      </c>
      <c r="D26" s="99">
        <f>D27+D28+D29</f>
        <v>31208.6</v>
      </c>
      <c r="E26" s="77">
        <f t="shared" si="2"/>
        <v>22.479270028408273</v>
      </c>
    </row>
    <row r="27" spans="1:8" ht="15">
      <c r="A27" s="30">
        <v>501</v>
      </c>
      <c r="B27" s="50" t="s">
        <v>49</v>
      </c>
      <c r="C27" s="109">
        <v>6194</v>
      </c>
      <c r="D27" s="109">
        <v>1567.6</v>
      </c>
      <c r="E27" s="84">
        <f t="shared" si="2"/>
        <v>25.30836293186955</v>
      </c>
      <c r="H27" s="29"/>
    </row>
    <row r="28" spans="1:5" ht="15">
      <c r="A28" s="26">
        <v>502</v>
      </c>
      <c r="B28" s="47" t="s">
        <v>50</v>
      </c>
      <c r="C28" s="101">
        <v>32688.2</v>
      </c>
      <c r="D28" s="101">
        <v>135.9</v>
      </c>
      <c r="E28" s="79">
        <f t="shared" si="2"/>
        <v>0.4157463549537754</v>
      </c>
    </row>
    <row r="29" spans="1:5" ht="15.75" thickBot="1">
      <c r="A29" s="26">
        <v>503</v>
      </c>
      <c r="B29" s="47" t="s">
        <v>51</v>
      </c>
      <c r="C29" s="101">
        <v>99950.6</v>
      </c>
      <c r="D29" s="101">
        <v>29505.1</v>
      </c>
      <c r="E29" s="79">
        <f t="shared" si="2"/>
        <v>29.51968272326529</v>
      </c>
    </row>
    <row r="30" spans="1:8" ht="15" thickBot="1">
      <c r="A30" s="34">
        <v>600</v>
      </c>
      <c r="B30" s="35" t="s">
        <v>52</v>
      </c>
      <c r="C30" s="99">
        <v>12811</v>
      </c>
      <c r="D30" s="99">
        <v>0</v>
      </c>
      <c r="E30" s="77">
        <f aca="true" t="shared" si="3" ref="E30:E36">D30/C30%</f>
        <v>0</v>
      </c>
      <c r="H30" s="3"/>
    </row>
    <row r="31" spans="1:5" ht="15" thickBot="1">
      <c r="A31" s="34">
        <v>700</v>
      </c>
      <c r="B31" s="35" t="s">
        <v>53</v>
      </c>
      <c r="C31" s="99">
        <f>C32+C33+C35+C36+C34</f>
        <v>1126531.5999999999</v>
      </c>
      <c r="D31" s="99">
        <f>D32+D33+D35+D36+D34</f>
        <v>591500.7000000001</v>
      </c>
      <c r="E31" s="77">
        <f t="shared" si="3"/>
        <v>52.50635667920901</v>
      </c>
    </row>
    <row r="32" spans="1:5" ht="15">
      <c r="A32" s="25">
        <v>701</v>
      </c>
      <c r="B32" s="49" t="s">
        <v>54</v>
      </c>
      <c r="C32" s="107">
        <v>416268.7</v>
      </c>
      <c r="D32" s="107">
        <v>213500.8</v>
      </c>
      <c r="E32" s="78">
        <f t="shared" si="3"/>
        <v>51.289179320953025</v>
      </c>
    </row>
    <row r="33" spans="1:5" ht="15">
      <c r="A33" s="26">
        <v>702</v>
      </c>
      <c r="B33" s="47" t="s">
        <v>55</v>
      </c>
      <c r="C33" s="101">
        <v>527427</v>
      </c>
      <c r="D33" s="101">
        <v>288310.8</v>
      </c>
      <c r="E33" s="79">
        <f t="shared" si="3"/>
        <v>54.66364065548407</v>
      </c>
    </row>
    <row r="34" spans="1:5" ht="15">
      <c r="A34" s="26">
        <v>703</v>
      </c>
      <c r="B34" s="47" t="s">
        <v>94</v>
      </c>
      <c r="C34" s="101">
        <v>93851.4</v>
      </c>
      <c r="D34" s="101">
        <v>48449.4</v>
      </c>
      <c r="E34" s="79">
        <f t="shared" si="3"/>
        <v>51.62352399644545</v>
      </c>
    </row>
    <row r="35" spans="1:5" ht="15">
      <c r="A35" s="26">
        <v>707</v>
      </c>
      <c r="B35" s="47" t="s">
        <v>56</v>
      </c>
      <c r="C35" s="101">
        <v>3920.3</v>
      </c>
      <c r="D35" s="101">
        <v>1876.4</v>
      </c>
      <c r="E35" s="79">
        <f t="shared" si="3"/>
        <v>47.86368390174221</v>
      </c>
    </row>
    <row r="36" spans="1:5" ht="15.75" thickBot="1">
      <c r="A36" s="57">
        <v>709</v>
      </c>
      <c r="B36" s="58" t="s">
        <v>57</v>
      </c>
      <c r="C36" s="110">
        <v>85064.2</v>
      </c>
      <c r="D36" s="110">
        <v>39363.3</v>
      </c>
      <c r="E36" s="86">
        <f t="shared" si="3"/>
        <v>46.27481361136648</v>
      </c>
    </row>
    <row r="37" spans="1:5" ht="15" thickBot="1">
      <c r="A37" s="41">
        <v>800</v>
      </c>
      <c r="B37" s="46" t="s">
        <v>58</v>
      </c>
      <c r="C37" s="99">
        <f>C38</f>
        <v>94569</v>
      </c>
      <c r="D37" s="99">
        <f>D38</f>
        <v>51467.8</v>
      </c>
      <c r="E37" s="97">
        <f>E38</f>
        <v>54.42354259852594</v>
      </c>
    </row>
    <row r="38" spans="1:5" ht="15.75" thickBot="1">
      <c r="A38" s="117">
        <v>801</v>
      </c>
      <c r="B38" s="118" t="s">
        <v>59</v>
      </c>
      <c r="C38" s="119">
        <v>94569</v>
      </c>
      <c r="D38" s="119">
        <v>51467.8</v>
      </c>
      <c r="E38" s="87">
        <f aca="true" t="shared" si="4" ref="E38:E46">D38/C38%</f>
        <v>54.42354259852594</v>
      </c>
    </row>
    <row r="39" spans="1:5" ht="16.5" thickBot="1">
      <c r="A39" s="41">
        <v>900</v>
      </c>
      <c r="B39" s="55" t="s">
        <v>95</v>
      </c>
      <c r="C39" s="99">
        <f>C40</f>
        <v>210</v>
      </c>
      <c r="D39" s="99">
        <f>D40</f>
        <v>91.5</v>
      </c>
      <c r="E39" s="77">
        <f t="shared" si="4"/>
        <v>43.57142857142857</v>
      </c>
    </row>
    <row r="40" spans="1:5" ht="16.5" thickBot="1">
      <c r="A40" s="31">
        <v>909</v>
      </c>
      <c r="B40" s="56" t="s">
        <v>96</v>
      </c>
      <c r="C40" s="111">
        <v>210</v>
      </c>
      <c r="D40" s="111">
        <v>91.5</v>
      </c>
      <c r="E40" s="86">
        <f t="shared" si="4"/>
        <v>43.57142857142857</v>
      </c>
    </row>
    <row r="41" spans="1:5" ht="15" thickBot="1">
      <c r="A41" s="51">
        <v>1000</v>
      </c>
      <c r="B41" s="46" t="s">
        <v>61</v>
      </c>
      <c r="C41" s="99">
        <f>C42+C43+C45+C44</f>
        <v>133409</v>
      </c>
      <c r="D41" s="99">
        <f>D42+D43+D45+D44</f>
        <v>79164.6</v>
      </c>
      <c r="E41" s="77">
        <f t="shared" si="4"/>
        <v>59.33977467787032</v>
      </c>
    </row>
    <row r="42" spans="1:5" ht="13.5" customHeight="1">
      <c r="A42" s="52">
        <v>1001</v>
      </c>
      <c r="B42" s="49" t="s">
        <v>77</v>
      </c>
      <c r="C42" s="107">
        <v>15293.9</v>
      </c>
      <c r="D42" s="107">
        <v>6902.6</v>
      </c>
      <c r="E42" s="78">
        <f t="shared" si="4"/>
        <v>45.13302689307502</v>
      </c>
    </row>
    <row r="43" spans="1:5" ht="13.5" customHeight="1">
      <c r="A43" s="53">
        <v>1003</v>
      </c>
      <c r="B43" s="47" t="s">
        <v>62</v>
      </c>
      <c r="C43" s="101">
        <v>105155.2</v>
      </c>
      <c r="D43" s="101">
        <v>64348.5</v>
      </c>
      <c r="E43" s="79">
        <f t="shared" si="4"/>
        <v>61.19383539758377</v>
      </c>
    </row>
    <row r="44" spans="1:5" ht="13.5" customHeight="1">
      <c r="A44" s="54">
        <v>1004</v>
      </c>
      <c r="B44" s="48" t="s">
        <v>106</v>
      </c>
      <c r="C44" s="123">
        <v>5188.1</v>
      </c>
      <c r="D44" s="103">
        <v>4541.5</v>
      </c>
      <c r="E44" s="80">
        <f t="shared" si="4"/>
        <v>87.53686320618338</v>
      </c>
    </row>
    <row r="45" spans="1:5" ht="15.75" thickBot="1">
      <c r="A45" s="54">
        <v>1006</v>
      </c>
      <c r="B45" s="48" t="s">
        <v>63</v>
      </c>
      <c r="C45" s="103">
        <v>7771.8</v>
      </c>
      <c r="D45" s="103">
        <v>3372</v>
      </c>
      <c r="E45" s="80">
        <f t="shared" si="4"/>
        <v>43.387632208754724</v>
      </c>
    </row>
    <row r="46" spans="1:5" ht="15" thickBot="1">
      <c r="A46" s="51">
        <v>1100</v>
      </c>
      <c r="B46" s="46" t="s">
        <v>60</v>
      </c>
      <c r="C46" s="99">
        <f>C47+C48+C49</f>
        <v>4344.8</v>
      </c>
      <c r="D46" s="99">
        <f>D47+D48+D49</f>
        <v>1387.5</v>
      </c>
      <c r="E46" s="77">
        <f t="shared" si="4"/>
        <v>31.934726569692504</v>
      </c>
    </row>
    <row r="47" spans="1:5" ht="15">
      <c r="A47" s="52">
        <v>1101</v>
      </c>
      <c r="B47" s="49" t="s">
        <v>73</v>
      </c>
      <c r="C47" s="107">
        <v>760</v>
      </c>
      <c r="D47" s="107">
        <v>0</v>
      </c>
      <c r="E47" s="78">
        <v>0</v>
      </c>
    </row>
    <row r="48" spans="1:5" ht="15">
      <c r="A48" s="53">
        <v>1102</v>
      </c>
      <c r="B48" s="47" t="s">
        <v>74</v>
      </c>
      <c r="C48" s="101">
        <v>809.8</v>
      </c>
      <c r="D48" s="101">
        <v>0</v>
      </c>
      <c r="E48" s="79">
        <v>0</v>
      </c>
    </row>
    <row r="49" spans="1:5" ht="15.75" thickBot="1">
      <c r="A49" s="54">
        <v>1105</v>
      </c>
      <c r="B49" s="48" t="s">
        <v>78</v>
      </c>
      <c r="C49" s="103">
        <v>2775</v>
      </c>
      <c r="D49" s="103">
        <v>1387.5</v>
      </c>
      <c r="E49" s="80">
        <f>D49/C49%</f>
        <v>50</v>
      </c>
    </row>
    <row r="50" spans="1:5" ht="15" thickBot="1">
      <c r="A50" s="51">
        <v>1200</v>
      </c>
      <c r="B50" s="59" t="s">
        <v>75</v>
      </c>
      <c r="C50" s="112">
        <v>2500.6</v>
      </c>
      <c r="D50" s="113">
        <v>914.5</v>
      </c>
      <c r="E50" s="62">
        <f>D50/C50%</f>
        <v>36.57122290650244</v>
      </c>
    </row>
    <row r="51" spans="1:5" ht="15" thickBot="1">
      <c r="A51" s="51">
        <v>1300</v>
      </c>
      <c r="B51" s="59" t="s">
        <v>40</v>
      </c>
      <c r="C51" s="112">
        <v>1.4</v>
      </c>
      <c r="D51" s="113">
        <v>0.6</v>
      </c>
      <c r="E51" s="62">
        <f>D51/C51%</f>
        <v>42.85714285714286</v>
      </c>
    </row>
    <row r="52" spans="1:5" ht="15.75" thickBot="1">
      <c r="A52" s="28"/>
      <c r="B52" s="60" t="s">
        <v>64</v>
      </c>
      <c r="C52" s="114">
        <f>C7+C16+C19+C26+C30+C31+C37+C41+C46+C50+C51+C39</f>
        <v>1825782.4999999998</v>
      </c>
      <c r="D52" s="115">
        <f>D7+D16+D19+D26+D30+D31+D37+D41+D46+D50+D51+D39</f>
        <v>871788</v>
      </c>
      <c r="E52" s="61">
        <f>D52/C52%</f>
        <v>47.74873239282336</v>
      </c>
    </row>
    <row r="53" spans="1:5" ht="15">
      <c r="A53" s="1"/>
      <c r="B53" s="1"/>
      <c r="C53" s="63"/>
      <c r="D53" s="64"/>
      <c r="E53" s="1"/>
    </row>
    <row r="54" spans="1:5" ht="15">
      <c r="A54" s="134"/>
      <c r="B54" s="134"/>
      <c r="C54" s="63"/>
      <c r="D54" s="63"/>
      <c r="E54" s="1"/>
    </row>
    <row r="55" spans="1:5" ht="15">
      <c r="A55" s="1" t="s">
        <v>114</v>
      </c>
      <c r="B55" s="1"/>
      <c r="C55" s="63"/>
      <c r="D55" s="63"/>
      <c r="E55" s="1"/>
    </row>
    <row r="56" spans="1:5" ht="15">
      <c r="A56" s="134" t="s">
        <v>100</v>
      </c>
      <c r="B56" s="134"/>
      <c r="C56" s="63"/>
      <c r="D56" s="63" t="s">
        <v>115</v>
      </c>
      <c r="E56" s="1"/>
    </row>
    <row r="57" spans="1:4" ht="15">
      <c r="A57" s="1"/>
      <c r="B57" s="1"/>
      <c r="C57" s="63"/>
      <c r="D57" s="63"/>
    </row>
    <row r="58" spans="1:4" ht="15">
      <c r="A58" s="1" t="s">
        <v>111</v>
      </c>
      <c r="B58" s="1"/>
      <c r="C58" s="63"/>
      <c r="D58" s="63"/>
    </row>
  </sheetData>
  <sheetProtection/>
  <mergeCells count="6">
    <mergeCell ref="A54:B54"/>
    <mergeCell ref="B2:E2"/>
    <mergeCell ref="A3:E3"/>
    <mergeCell ref="A4:E4"/>
    <mergeCell ref="D5:E5"/>
    <mergeCell ref="A56:B56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2023-07-07T06:17:20Z</cp:lastPrinted>
  <dcterms:created xsi:type="dcterms:W3CDTF">1996-10-08T23:32:33Z</dcterms:created>
  <dcterms:modified xsi:type="dcterms:W3CDTF">2023-07-07T06:17:27Z</dcterms:modified>
  <cp:category/>
  <cp:version/>
  <cp:contentType/>
  <cp:contentStatus/>
</cp:coreProperties>
</file>